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/>
  <bookViews>
    <workbookView xWindow="1770" yWindow="0" windowWidth="15510" windowHeight="6225"/>
  </bookViews>
  <sheets>
    <sheet name="Лист1" sheetId="1" r:id="rId1"/>
  </sheets>
  <definedNames>
    <definedName name="_?num_30_min_101_max_2000_col_1_base_10_format_plain_rnd_new" localSheetId="0">Лист1!$E$2:$E$32</definedName>
    <definedName name="_?num_30_min_101_max_2000_col_1_base_10_format_plain_rnd_new_1" localSheetId="0">Лист1!$F$2:$F$32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H3" s="1"/>
  <c r="G4"/>
  <c r="G5"/>
  <c r="H5" s="1"/>
  <c r="G6"/>
  <c r="H6" s="1"/>
  <c r="G7"/>
  <c r="H7" s="1"/>
  <c r="G8"/>
  <c r="G9"/>
  <c r="H9" s="1"/>
  <c r="G2"/>
  <c r="H2" s="1"/>
  <c r="H18"/>
  <c r="H19"/>
  <c r="H20"/>
  <c r="H21"/>
  <c r="H22"/>
  <c r="H23"/>
  <c r="H24"/>
  <c r="H25"/>
  <c r="H26"/>
  <c r="H27"/>
  <c r="H28"/>
  <c r="H29"/>
  <c r="H30"/>
  <c r="H31"/>
  <c r="J18"/>
  <c r="J19"/>
  <c r="J20"/>
  <c r="J21"/>
  <c r="J22"/>
  <c r="J23"/>
  <c r="J24"/>
  <c r="J25"/>
  <c r="J26"/>
  <c r="J27"/>
  <c r="J28"/>
  <c r="J29"/>
  <c r="J30"/>
  <c r="J31"/>
  <c r="K18"/>
  <c r="K19"/>
  <c r="K20"/>
  <c r="K21"/>
  <c r="K22"/>
  <c r="K23"/>
  <c r="K24"/>
  <c r="K25"/>
  <c r="K26"/>
  <c r="K27"/>
  <c r="K28"/>
  <c r="K29"/>
  <c r="K30"/>
  <c r="K31"/>
  <c r="H4"/>
  <c r="H8"/>
  <c r="G10"/>
  <c r="H10" s="1"/>
  <c r="G11"/>
  <c r="H11" s="1"/>
  <c r="G12"/>
  <c r="H12" s="1"/>
  <c r="G13"/>
  <c r="H13" s="1"/>
  <c r="G14"/>
  <c r="H14" s="1"/>
  <c r="G15"/>
  <c r="H15" s="1"/>
  <c r="G16"/>
  <c r="H16" s="1"/>
  <c r="G17"/>
  <c r="H17" s="1"/>
  <c r="G18"/>
  <c r="G19"/>
  <c r="G20"/>
  <c r="G21"/>
  <c r="G22"/>
  <c r="G23"/>
  <c r="G24"/>
  <c r="G25"/>
  <c r="G26"/>
  <c r="G27"/>
  <c r="G28"/>
  <c r="G29"/>
  <c r="G30"/>
  <c r="G31"/>
  <c r="A31"/>
  <c r="I31" s="1"/>
  <c r="A30"/>
  <c r="I30" s="1"/>
  <c r="A29"/>
  <c r="I29" s="1"/>
  <c r="A28"/>
  <c r="A27"/>
  <c r="I27" s="1"/>
  <c r="A26"/>
  <c r="I26" s="1"/>
  <c r="A25"/>
  <c r="I25" s="1"/>
  <c r="A24"/>
  <c r="I24" s="1"/>
  <c r="A23"/>
  <c r="I23" s="1"/>
  <c r="A22"/>
  <c r="I22" s="1"/>
  <c r="A21"/>
  <c r="A20"/>
  <c r="I20" s="1"/>
  <c r="A19"/>
  <c r="I19" s="1"/>
  <c r="A18"/>
  <c r="I18" s="1"/>
  <c r="A17"/>
  <c r="I17" s="1"/>
  <c r="J17" s="1"/>
  <c r="A16"/>
  <c r="I16" s="1"/>
  <c r="J16" s="1"/>
  <c r="A15"/>
  <c r="A14"/>
  <c r="I14" s="1"/>
  <c r="K14" s="1"/>
  <c r="A13"/>
  <c r="I13" s="1"/>
  <c r="J13" s="1"/>
  <c r="A12"/>
  <c r="I12" s="1"/>
  <c r="J12" s="1"/>
  <c r="A11"/>
  <c r="I11" s="1"/>
  <c r="K11" s="1"/>
  <c r="A10"/>
  <c r="I10" s="1"/>
  <c r="K10" s="1"/>
  <c r="A9"/>
  <c r="A8"/>
  <c r="A7"/>
  <c r="A6"/>
  <c r="A5"/>
  <c r="A4"/>
  <c r="A3"/>
  <c r="A2"/>
  <c r="I21"/>
  <c r="I28"/>
  <c r="I9" l="1"/>
  <c r="J9" s="1"/>
  <c r="K17"/>
  <c r="K16"/>
  <c r="K13"/>
  <c r="J11"/>
  <c r="K12"/>
  <c r="J10"/>
  <c r="J14"/>
  <c r="I4"/>
  <c r="I8"/>
  <c r="I7"/>
  <c r="I15"/>
  <c r="I6"/>
  <c r="I3"/>
  <c r="I2"/>
  <c r="I5"/>
  <c r="K9" l="1"/>
  <c r="K15"/>
  <c r="J15"/>
  <c r="J4"/>
  <c r="K4"/>
  <c r="J3"/>
  <c r="K3"/>
  <c r="J8"/>
  <c r="K8"/>
  <c r="J2"/>
  <c r="K2"/>
  <c r="J7"/>
  <c r="K7"/>
  <c r="K6"/>
  <c r="J6"/>
  <c r="K5"/>
  <c r="J5"/>
</calcChain>
</file>

<file path=xl/comments1.xml><?xml version="1.0" encoding="utf-8"?>
<comments xmlns="http://schemas.openxmlformats.org/spreadsheetml/2006/main">
  <authors>
    <author>Erebuz</author>
  </authors>
  <commentList>
    <comment ref="P1" authorId="0">
      <text>
        <r>
          <rPr>
            <b/>
            <sz val="9"/>
            <color indexed="81"/>
            <rFont val="Tahoma"/>
            <family val="2"/>
            <charset val="204"/>
          </rPr>
          <t>Значения инициативы по порядку в порядке убывания</t>
        </r>
      </text>
    </comment>
    <comment ref="E2" authorId="0">
      <text>
        <r>
          <rPr>
            <b/>
            <sz val="9"/>
            <color indexed="81"/>
            <rFont val="Tahoma"/>
            <family val="2"/>
            <charset val="204"/>
          </rPr>
          <t>Столбец с числами с рандом.орг</t>
        </r>
      </text>
    </comment>
  </commentList>
</comments>
</file>

<file path=xl/connections.xml><?xml version="1.0" encoding="utf-8"?>
<connections xmlns="http://schemas.openxmlformats.org/spreadsheetml/2006/main">
  <connection id="1" name="Подключение" type="4" refreshedVersion="3" saveData="1">
    <webPr sourceData="1" parsePre="1" consecutive="1" xl2000="1" url="https://www.random.org/integers/?num=30&amp;min=101&amp;max=2000&amp;col=1&amp;base=10&amp;format=plain&amp;rnd=new" htmlTables="1"/>
  </connection>
  <connection id="2" name="Подключение1" type="4" refreshedVersion="3" background="1" saveData="1">
    <webPr sourceData="1" parsePre="1" consecutive="1" xl2000="1" url="https://www.random.org/integers/?num=30&amp;min=101&amp;max=2000&amp;col=1&amp;base=10&amp;format=plain&amp;rnd=new" htmlTables="1"/>
  </connection>
</connections>
</file>

<file path=xl/sharedStrings.xml><?xml version="1.0" encoding="utf-8"?>
<sst xmlns="http://schemas.openxmlformats.org/spreadsheetml/2006/main" count="21" uniqueCount="19">
  <si>
    <t xml:space="preserve"> </t>
  </si>
  <si>
    <t>В порядке уб</t>
  </si>
  <si>
    <t>Итого</t>
  </si>
  <si>
    <t>В порядке убывания</t>
  </si>
  <si>
    <t>Преим</t>
  </si>
  <si>
    <t>Игрок 1</t>
  </si>
  <si>
    <t>Игрок 2</t>
  </si>
  <si>
    <t>Игрок 3</t>
  </si>
  <si>
    <t>Игрок 4</t>
  </si>
  <si>
    <t>Монстр 1</t>
  </si>
  <si>
    <t>Имя</t>
  </si>
  <si>
    <t>Мод.</t>
  </si>
  <si>
    <t>Имя - просто вписывайте имя в столбец, все необходимое появится само</t>
  </si>
  <si>
    <t xml:space="preserve">Преим. - впишите наличие преимущества при броске инициативы. 1 - преимущество есть, </t>
  </si>
  <si>
    <t xml:space="preserve">                   любое другое значение - преимущество отсутствует.</t>
  </si>
  <si>
    <t>Для броска инициативы выберите вкладку данные, кнопка "Обновить все".</t>
  </si>
  <si>
    <t>Мод.- впишите суммарное значение модификатора ловкости и прочих бонусов инициативы</t>
  </si>
  <si>
    <t>Таблица поддерживает до 30 имен.</t>
  </si>
  <si>
    <t>Данные беруться с сайта random.org и опасности не представляют:)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</si>
</sst>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?num=30&amp;min=101&amp;max=2000&amp;col=1&amp;base=10&amp;format=plain&amp;rnd=new" backgroundRefresh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?num=30&amp;min=101&amp;max=2000&amp;col=1&amp;base=10&amp;format=plain&amp;rnd=new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activeCell="M8" sqref="M8"/>
    </sheetView>
  </sheetViews>
  <sheetFormatPr defaultRowHeight="15"/>
  <cols>
    <col min="2" max="2" width="11.85546875" customWidth="1"/>
    <col min="3" max="3" width="6" customWidth="1"/>
    <col min="4" max="4" width="8.5703125" customWidth="1"/>
    <col min="5" max="6" width="5" hidden="1" customWidth="1"/>
    <col min="7" max="7" width="8.42578125" hidden="1" customWidth="1"/>
    <col min="8" max="8" width="11.85546875" hidden="1" customWidth="1"/>
    <col min="9" max="9" width="13.28515625" hidden="1" customWidth="1"/>
    <col min="10" max="10" width="9.5703125" customWidth="1"/>
    <col min="11" max="11" width="16.5703125" customWidth="1"/>
    <col min="13" max="13" width="94.140625" customWidth="1"/>
  </cols>
  <sheetData>
    <row r="1" spans="1:16">
      <c r="B1" t="s">
        <v>10</v>
      </c>
      <c r="C1" t="s">
        <v>11</v>
      </c>
      <c r="D1" t="s">
        <v>4</v>
      </c>
      <c r="E1" s="2"/>
      <c r="F1" s="2"/>
      <c r="G1" t="s">
        <v>2</v>
      </c>
      <c r="H1" t="s">
        <v>2</v>
      </c>
      <c r="I1" t="s">
        <v>1</v>
      </c>
      <c r="J1" s="4" t="s">
        <v>3</v>
      </c>
      <c r="K1" s="4"/>
      <c r="M1" t="s">
        <v>12</v>
      </c>
    </row>
    <row r="2" spans="1:16">
      <c r="A2">
        <f>IF(B2="","",1)</f>
        <v>1</v>
      </c>
      <c r="B2" s="2" t="s">
        <v>5</v>
      </c>
      <c r="C2" s="2">
        <v>0</v>
      </c>
      <c r="D2" s="2"/>
      <c r="E2" s="3">
        <v>1136</v>
      </c>
      <c r="F2" s="3">
        <v>1207</v>
      </c>
      <c r="G2" s="1">
        <f>IF(B2="","",IF(D2=1,IF(E2&gt;F2,E2+C2*100,F2+C2*100),E2+C2*100))</f>
        <v>1136</v>
      </c>
      <c r="H2">
        <f t="shared" ref="H2:H31" si="0">IF(B2="","",INT(G2/100))</f>
        <v>11</v>
      </c>
      <c r="I2">
        <f t="shared" ref="I2:I31" si="1">LARGE(G:G,A2)</f>
        <v>1927</v>
      </c>
      <c r="J2">
        <f t="shared" ref="J2:J31" si="2">IF(B2="","",INT(I2/100))</f>
        <v>19</v>
      </c>
      <c r="K2" t="str">
        <f t="shared" ref="K2:K31" si="3">IF(B2="","",INDEX(B:B,MATCH(I2,G:G,0)))</f>
        <v>Монстр 1</v>
      </c>
      <c r="M2" s="5" t="s">
        <v>16</v>
      </c>
    </row>
    <row r="3" spans="1:16">
      <c r="A3">
        <f>IF(B3="","",2)</f>
        <v>2</v>
      </c>
      <c r="B3" s="2" t="s">
        <v>6</v>
      </c>
      <c r="C3" s="2">
        <v>0</v>
      </c>
      <c r="D3" s="2"/>
      <c r="E3" s="3">
        <v>1136</v>
      </c>
      <c r="F3" s="3">
        <v>633</v>
      </c>
      <c r="G3" s="1">
        <f t="shared" ref="G3:G9" si="4">IF(B3="","",IF(D3=1,IF(E3&gt;F3,E3+C3*100,F3+C3*100),E3+C3*100))</f>
        <v>1136</v>
      </c>
      <c r="H3">
        <f t="shared" si="0"/>
        <v>11</v>
      </c>
      <c r="I3">
        <f t="shared" si="1"/>
        <v>1732</v>
      </c>
      <c r="J3">
        <f t="shared" si="2"/>
        <v>17</v>
      </c>
      <c r="K3" t="str">
        <f t="shared" si="3"/>
        <v>Игрок 4</v>
      </c>
      <c r="M3" t="s">
        <v>13</v>
      </c>
    </row>
    <row r="4" spans="1:16">
      <c r="A4">
        <f>IF(B4="","",3)</f>
        <v>3</v>
      </c>
      <c r="B4" s="2" t="s">
        <v>7</v>
      </c>
      <c r="C4" s="2">
        <v>0</v>
      </c>
      <c r="D4" s="2">
        <v>1</v>
      </c>
      <c r="E4" s="3">
        <v>820</v>
      </c>
      <c r="F4" s="3">
        <v>1705</v>
      </c>
      <c r="G4" s="1">
        <f t="shared" si="4"/>
        <v>1705</v>
      </c>
      <c r="H4">
        <f t="shared" si="0"/>
        <v>17</v>
      </c>
      <c r="I4">
        <f t="shared" si="1"/>
        <v>1705</v>
      </c>
      <c r="J4">
        <f t="shared" si="2"/>
        <v>17</v>
      </c>
      <c r="K4" t="str">
        <f t="shared" si="3"/>
        <v>Игрок 3</v>
      </c>
      <c r="M4" t="s">
        <v>14</v>
      </c>
    </row>
    <row r="5" spans="1:16">
      <c r="A5">
        <f>IF(B5="","",4)</f>
        <v>4</v>
      </c>
      <c r="B5" s="2" t="s">
        <v>8</v>
      </c>
      <c r="C5" s="2">
        <v>0</v>
      </c>
      <c r="D5" s="2"/>
      <c r="E5" s="3">
        <v>1732</v>
      </c>
      <c r="F5" s="3">
        <v>1272</v>
      </c>
      <c r="G5" s="1">
        <f t="shared" si="4"/>
        <v>1732</v>
      </c>
      <c r="H5">
        <f t="shared" si="0"/>
        <v>17</v>
      </c>
      <c r="I5">
        <f t="shared" si="1"/>
        <v>1136</v>
      </c>
      <c r="J5">
        <f t="shared" si="2"/>
        <v>11</v>
      </c>
      <c r="K5" t="str">
        <f t="shared" si="3"/>
        <v>Игрок 1</v>
      </c>
    </row>
    <row r="6" spans="1:16">
      <c r="A6">
        <f>IF(B6="","",5)</f>
        <v>5</v>
      </c>
      <c r="B6" s="2" t="s">
        <v>9</v>
      </c>
      <c r="C6" s="2">
        <v>0</v>
      </c>
      <c r="D6" s="2"/>
      <c r="E6" s="3">
        <v>1927</v>
      </c>
      <c r="F6" s="3">
        <v>1756</v>
      </c>
      <c r="G6" s="1">
        <f t="shared" si="4"/>
        <v>1927</v>
      </c>
      <c r="H6">
        <f t="shared" si="0"/>
        <v>19</v>
      </c>
      <c r="I6">
        <f t="shared" si="1"/>
        <v>1136</v>
      </c>
      <c r="J6">
        <f t="shared" si="2"/>
        <v>11</v>
      </c>
      <c r="K6" t="str">
        <f t="shared" si="3"/>
        <v>Игрок 1</v>
      </c>
      <c r="M6" t="s">
        <v>15</v>
      </c>
    </row>
    <row r="7" spans="1:16">
      <c r="A7" t="str">
        <f>IF(B7="","",6)</f>
        <v/>
      </c>
      <c r="B7" s="2"/>
      <c r="C7" s="2"/>
      <c r="D7" s="2"/>
      <c r="E7" s="3">
        <v>898</v>
      </c>
      <c r="F7" s="3">
        <v>324</v>
      </c>
      <c r="G7" s="1" t="str">
        <f t="shared" si="4"/>
        <v/>
      </c>
      <c r="H7" t="str">
        <f t="shared" si="0"/>
        <v/>
      </c>
      <c r="I7" t="e">
        <f t="shared" si="1"/>
        <v>#VALUE!</v>
      </c>
      <c r="J7" t="str">
        <f t="shared" si="2"/>
        <v/>
      </c>
      <c r="K7" t="str">
        <f t="shared" si="3"/>
        <v/>
      </c>
      <c r="M7" t="s">
        <v>18</v>
      </c>
    </row>
    <row r="8" spans="1:16">
      <c r="A8" t="str">
        <f>IF(B8="","",7)</f>
        <v/>
      </c>
      <c r="B8" s="2"/>
      <c r="C8" s="2"/>
      <c r="D8" s="2"/>
      <c r="E8" s="3">
        <v>696</v>
      </c>
      <c r="F8" s="3">
        <v>735</v>
      </c>
      <c r="G8" s="1" t="str">
        <f t="shared" si="4"/>
        <v/>
      </c>
      <c r="H8" t="str">
        <f t="shared" si="0"/>
        <v/>
      </c>
      <c r="I8" t="e">
        <f t="shared" si="1"/>
        <v>#VALUE!</v>
      </c>
      <c r="J8" t="str">
        <f t="shared" si="2"/>
        <v/>
      </c>
      <c r="K8" t="str">
        <f t="shared" si="3"/>
        <v/>
      </c>
    </row>
    <row r="9" spans="1:16">
      <c r="A9" t="str">
        <f>IF(B9="","",8)</f>
        <v/>
      </c>
      <c r="B9" s="2"/>
      <c r="C9" s="2"/>
      <c r="D9" s="2"/>
      <c r="E9" s="3">
        <v>282</v>
      </c>
      <c r="F9" s="3">
        <v>584</v>
      </c>
      <c r="G9" s="1" t="str">
        <f t="shared" si="4"/>
        <v/>
      </c>
      <c r="H9" t="str">
        <f t="shared" si="0"/>
        <v/>
      </c>
      <c r="I9" t="e">
        <f t="shared" si="1"/>
        <v>#VALUE!</v>
      </c>
      <c r="J9" t="str">
        <f t="shared" si="2"/>
        <v/>
      </c>
      <c r="K9" t="str">
        <f t="shared" si="3"/>
        <v/>
      </c>
      <c r="M9" t="s">
        <v>17</v>
      </c>
    </row>
    <row r="10" spans="1:16">
      <c r="A10" t="str">
        <f>IF(B10="","",9)</f>
        <v/>
      </c>
      <c r="B10" s="2"/>
      <c r="C10" s="2"/>
      <c r="D10" s="2"/>
      <c r="E10" s="3">
        <v>437</v>
      </c>
      <c r="F10" s="3">
        <v>1330</v>
      </c>
      <c r="G10" s="1" t="str">
        <f t="shared" ref="G10:G31" si="5">IF(B10="","",E10+C10*100)</f>
        <v/>
      </c>
      <c r="H10" t="str">
        <f t="shared" si="0"/>
        <v/>
      </c>
      <c r="I10" t="e">
        <f t="shared" si="1"/>
        <v>#VALUE!</v>
      </c>
      <c r="J10" t="str">
        <f t="shared" si="2"/>
        <v/>
      </c>
      <c r="K10" t="str">
        <f t="shared" si="3"/>
        <v/>
      </c>
    </row>
    <row r="11" spans="1:16">
      <c r="A11" t="str">
        <f>IF(B11="","",10)</f>
        <v/>
      </c>
      <c r="B11" s="2"/>
      <c r="C11" s="2"/>
      <c r="D11" s="2"/>
      <c r="E11" s="3">
        <v>1377</v>
      </c>
      <c r="F11" s="3">
        <v>1527</v>
      </c>
      <c r="G11" s="1" t="str">
        <f t="shared" si="5"/>
        <v/>
      </c>
      <c r="H11" t="str">
        <f t="shared" si="0"/>
        <v/>
      </c>
      <c r="I11" t="e">
        <f t="shared" si="1"/>
        <v>#VALUE!</v>
      </c>
      <c r="J11" t="str">
        <f t="shared" si="2"/>
        <v/>
      </c>
      <c r="K11" t="str">
        <f t="shared" si="3"/>
        <v/>
      </c>
    </row>
    <row r="12" spans="1:16">
      <c r="A12" t="str">
        <f>IF(B12="","",11)</f>
        <v/>
      </c>
      <c r="B12" s="2"/>
      <c r="C12" s="2"/>
      <c r="D12" s="2"/>
      <c r="E12" s="3">
        <v>105</v>
      </c>
      <c r="F12" s="3">
        <v>1646</v>
      </c>
      <c r="G12" s="1" t="str">
        <f t="shared" si="5"/>
        <v/>
      </c>
      <c r="H12" t="str">
        <f t="shared" si="0"/>
        <v/>
      </c>
      <c r="I12" t="e">
        <f t="shared" si="1"/>
        <v>#VALUE!</v>
      </c>
      <c r="J12" t="str">
        <f t="shared" si="2"/>
        <v/>
      </c>
      <c r="K12" t="str">
        <f t="shared" si="3"/>
        <v/>
      </c>
    </row>
    <row r="13" spans="1:16">
      <c r="A13" t="str">
        <f>IF(B13="","",12)</f>
        <v/>
      </c>
      <c r="B13" s="2"/>
      <c r="C13" s="2"/>
      <c r="D13" s="2"/>
      <c r="E13" s="3">
        <v>1601</v>
      </c>
      <c r="F13" s="3">
        <v>1256</v>
      </c>
      <c r="G13" s="1" t="str">
        <f t="shared" si="5"/>
        <v/>
      </c>
      <c r="H13" t="str">
        <f t="shared" si="0"/>
        <v/>
      </c>
      <c r="I13" t="e">
        <f t="shared" si="1"/>
        <v>#VALUE!</v>
      </c>
      <c r="J13" t="str">
        <f t="shared" si="2"/>
        <v/>
      </c>
      <c r="K13" t="str">
        <f t="shared" si="3"/>
        <v/>
      </c>
    </row>
    <row r="14" spans="1:16">
      <c r="A14" t="str">
        <f>IF(B14="","",13)</f>
        <v/>
      </c>
      <c r="B14" s="2"/>
      <c r="C14" s="2"/>
      <c r="D14" s="2"/>
      <c r="E14" s="3">
        <v>1082</v>
      </c>
      <c r="F14" s="3">
        <v>1496</v>
      </c>
      <c r="G14" s="1" t="str">
        <f t="shared" si="5"/>
        <v/>
      </c>
      <c r="H14" t="str">
        <f t="shared" si="0"/>
        <v/>
      </c>
      <c r="I14" t="e">
        <f t="shared" si="1"/>
        <v>#VALUE!</v>
      </c>
      <c r="J14" t="str">
        <f t="shared" si="2"/>
        <v/>
      </c>
      <c r="K14" t="str">
        <f t="shared" si="3"/>
        <v/>
      </c>
    </row>
    <row r="15" spans="1:16">
      <c r="A15" t="str">
        <f>IF(B15="","",14)</f>
        <v/>
      </c>
      <c r="B15" s="2"/>
      <c r="C15" s="2"/>
      <c r="D15" s="2"/>
      <c r="E15" s="3">
        <v>1227</v>
      </c>
      <c r="F15" s="3">
        <v>1255</v>
      </c>
      <c r="G15" s="1" t="str">
        <f t="shared" si="5"/>
        <v/>
      </c>
      <c r="H15" t="str">
        <f t="shared" si="0"/>
        <v/>
      </c>
      <c r="I15" t="e">
        <f t="shared" si="1"/>
        <v>#VALUE!</v>
      </c>
      <c r="J15" t="str">
        <f t="shared" si="2"/>
        <v/>
      </c>
      <c r="K15" t="str">
        <f t="shared" si="3"/>
        <v/>
      </c>
    </row>
    <row r="16" spans="1:16">
      <c r="A16" t="str">
        <f>IF(B16="","",15)</f>
        <v/>
      </c>
      <c r="B16" s="2"/>
      <c r="C16" s="2"/>
      <c r="D16" s="2"/>
      <c r="E16" s="3">
        <v>1065</v>
      </c>
      <c r="F16" s="3">
        <v>432</v>
      </c>
      <c r="G16" s="1" t="str">
        <f t="shared" si="5"/>
        <v/>
      </c>
      <c r="H16" t="str">
        <f t="shared" si="0"/>
        <v/>
      </c>
      <c r="I16" t="e">
        <f t="shared" si="1"/>
        <v>#VALUE!</v>
      </c>
      <c r="J16" t="str">
        <f t="shared" si="2"/>
        <v/>
      </c>
      <c r="K16" t="str">
        <f t="shared" si="3"/>
        <v/>
      </c>
    </row>
    <row r="17" spans="1:11">
      <c r="A17" t="str">
        <f>IF(B17="","",16)</f>
        <v/>
      </c>
      <c r="B17" s="2"/>
      <c r="C17" s="2"/>
      <c r="D17" s="2"/>
      <c r="E17" s="3">
        <v>348</v>
      </c>
      <c r="F17" s="3">
        <v>1449</v>
      </c>
      <c r="G17" s="1" t="str">
        <f t="shared" si="5"/>
        <v/>
      </c>
      <c r="H17" t="str">
        <f t="shared" si="0"/>
        <v/>
      </c>
      <c r="I17" t="e">
        <f t="shared" si="1"/>
        <v>#VALUE!</v>
      </c>
      <c r="J17" t="str">
        <f t="shared" si="2"/>
        <v/>
      </c>
      <c r="K17" t="str">
        <f t="shared" si="3"/>
        <v/>
      </c>
    </row>
    <row r="18" spans="1:11">
      <c r="A18" t="str">
        <f>IF(B18="","",17)</f>
        <v/>
      </c>
      <c r="B18" s="2"/>
      <c r="C18" s="2"/>
      <c r="D18" s="2"/>
      <c r="E18" s="3">
        <v>457</v>
      </c>
      <c r="F18" s="3">
        <v>1655</v>
      </c>
      <c r="G18" s="1" t="str">
        <f t="shared" si="5"/>
        <v/>
      </c>
      <c r="H18" t="str">
        <f t="shared" si="0"/>
        <v/>
      </c>
      <c r="I18" t="e">
        <f t="shared" si="1"/>
        <v>#VALUE!</v>
      </c>
      <c r="J18" t="str">
        <f t="shared" si="2"/>
        <v/>
      </c>
      <c r="K18" t="str">
        <f t="shared" si="3"/>
        <v/>
      </c>
    </row>
    <row r="19" spans="1:11">
      <c r="A19" t="str">
        <f>IF(B19="","",18)</f>
        <v/>
      </c>
      <c r="B19" s="2"/>
      <c r="C19" s="2"/>
      <c r="D19" s="2"/>
      <c r="E19" s="3">
        <v>823</v>
      </c>
      <c r="F19" s="3">
        <v>666</v>
      </c>
      <c r="G19" s="1" t="str">
        <f t="shared" si="5"/>
        <v/>
      </c>
      <c r="H19" t="str">
        <f t="shared" si="0"/>
        <v/>
      </c>
      <c r="I19" t="e">
        <f t="shared" si="1"/>
        <v>#VALUE!</v>
      </c>
      <c r="J19" t="str">
        <f t="shared" si="2"/>
        <v/>
      </c>
      <c r="K19" t="str">
        <f t="shared" si="3"/>
        <v/>
      </c>
    </row>
    <row r="20" spans="1:11">
      <c r="A20" t="str">
        <f>IF(B20="","",19)</f>
        <v/>
      </c>
      <c r="B20" s="2"/>
      <c r="C20" s="2"/>
      <c r="D20" s="2"/>
      <c r="E20" s="3">
        <v>1747</v>
      </c>
      <c r="F20" s="3">
        <v>1769</v>
      </c>
      <c r="G20" s="1" t="str">
        <f t="shared" si="5"/>
        <v/>
      </c>
      <c r="H20" t="str">
        <f t="shared" si="0"/>
        <v/>
      </c>
      <c r="I20" t="e">
        <f t="shared" si="1"/>
        <v>#VALUE!</v>
      </c>
      <c r="J20" t="str">
        <f t="shared" si="2"/>
        <v/>
      </c>
      <c r="K20" t="str">
        <f t="shared" si="3"/>
        <v/>
      </c>
    </row>
    <row r="21" spans="1:11">
      <c r="A21" t="str">
        <f>IF(B21="","",20)</f>
        <v/>
      </c>
      <c r="B21" s="2"/>
      <c r="C21" s="2"/>
      <c r="D21" s="2"/>
      <c r="E21" s="3">
        <v>1463</v>
      </c>
      <c r="F21" s="3">
        <v>1558</v>
      </c>
      <c r="G21" s="1" t="str">
        <f t="shared" si="5"/>
        <v/>
      </c>
      <c r="H21" t="str">
        <f t="shared" si="0"/>
        <v/>
      </c>
      <c r="I21" t="e">
        <f t="shared" si="1"/>
        <v>#VALUE!</v>
      </c>
      <c r="J21" t="str">
        <f t="shared" si="2"/>
        <v/>
      </c>
      <c r="K21" t="str">
        <f t="shared" si="3"/>
        <v/>
      </c>
    </row>
    <row r="22" spans="1:11">
      <c r="A22" t="str">
        <f>IF(B22="","",21)</f>
        <v/>
      </c>
      <c r="B22" s="2"/>
      <c r="C22" s="2"/>
      <c r="D22" s="2"/>
      <c r="E22" s="3">
        <v>1927</v>
      </c>
      <c r="F22" s="3">
        <v>1904</v>
      </c>
      <c r="G22" s="1" t="str">
        <f t="shared" si="5"/>
        <v/>
      </c>
      <c r="H22" t="str">
        <f t="shared" si="0"/>
        <v/>
      </c>
      <c r="I22" t="e">
        <f t="shared" si="1"/>
        <v>#VALUE!</v>
      </c>
      <c r="J22" t="str">
        <f t="shared" si="2"/>
        <v/>
      </c>
      <c r="K22" t="str">
        <f t="shared" si="3"/>
        <v/>
      </c>
    </row>
    <row r="23" spans="1:11">
      <c r="A23" t="str">
        <f>IF(B23="","",21)</f>
        <v/>
      </c>
      <c r="B23" s="2"/>
      <c r="C23" s="2"/>
      <c r="D23" s="2"/>
      <c r="E23" s="3">
        <v>1736</v>
      </c>
      <c r="F23" s="3">
        <v>1242</v>
      </c>
      <c r="G23" s="1" t="str">
        <f t="shared" si="5"/>
        <v/>
      </c>
      <c r="H23" t="str">
        <f t="shared" si="0"/>
        <v/>
      </c>
      <c r="I23" t="e">
        <f t="shared" si="1"/>
        <v>#VALUE!</v>
      </c>
      <c r="J23" t="str">
        <f t="shared" si="2"/>
        <v/>
      </c>
      <c r="K23" t="str">
        <f t="shared" si="3"/>
        <v/>
      </c>
    </row>
    <row r="24" spans="1:11">
      <c r="A24" t="str">
        <f>IF(B24="","",23)</f>
        <v/>
      </c>
      <c r="B24" s="2"/>
      <c r="C24" s="2"/>
      <c r="D24" s="2"/>
      <c r="E24" s="3">
        <v>558</v>
      </c>
      <c r="F24" s="3">
        <v>1827</v>
      </c>
      <c r="G24" s="1" t="str">
        <f t="shared" si="5"/>
        <v/>
      </c>
      <c r="H24" t="str">
        <f t="shared" si="0"/>
        <v/>
      </c>
      <c r="I24" t="e">
        <f t="shared" si="1"/>
        <v>#VALUE!</v>
      </c>
      <c r="J24" t="str">
        <f t="shared" si="2"/>
        <v/>
      </c>
      <c r="K24" t="str">
        <f t="shared" si="3"/>
        <v/>
      </c>
    </row>
    <row r="25" spans="1:11">
      <c r="A25" t="str">
        <f>IF(B25="","",24)</f>
        <v/>
      </c>
      <c r="B25" s="2"/>
      <c r="C25" s="2"/>
      <c r="D25" s="2"/>
      <c r="E25" s="3">
        <v>1998</v>
      </c>
      <c r="F25" s="3">
        <v>1372</v>
      </c>
      <c r="G25" s="1" t="str">
        <f t="shared" si="5"/>
        <v/>
      </c>
      <c r="H25" t="str">
        <f t="shared" si="0"/>
        <v/>
      </c>
      <c r="I25" t="e">
        <f t="shared" si="1"/>
        <v>#VALUE!</v>
      </c>
      <c r="J25" t="str">
        <f t="shared" si="2"/>
        <v/>
      </c>
      <c r="K25" t="str">
        <f t="shared" si="3"/>
        <v/>
      </c>
    </row>
    <row r="26" spans="1:11">
      <c r="A26" t="str">
        <f>IF(B26="","",25)</f>
        <v/>
      </c>
      <c r="B26" s="2"/>
      <c r="C26" s="2"/>
      <c r="D26" s="2"/>
      <c r="E26" s="3">
        <v>1684</v>
      </c>
      <c r="F26" s="3">
        <v>1758</v>
      </c>
      <c r="G26" s="1" t="str">
        <f t="shared" si="5"/>
        <v/>
      </c>
      <c r="H26" t="str">
        <f t="shared" si="0"/>
        <v/>
      </c>
      <c r="I26" t="e">
        <f t="shared" si="1"/>
        <v>#VALUE!</v>
      </c>
      <c r="J26" t="str">
        <f t="shared" si="2"/>
        <v/>
      </c>
      <c r="K26" t="str">
        <f t="shared" si="3"/>
        <v/>
      </c>
    </row>
    <row r="27" spans="1:11">
      <c r="A27" t="str">
        <f>IF(B27="","",26)</f>
        <v/>
      </c>
      <c r="B27" s="2"/>
      <c r="C27" s="2"/>
      <c r="D27" s="2"/>
      <c r="E27" s="3">
        <v>662</v>
      </c>
      <c r="F27" s="3">
        <v>1125</v>
      </c>
      <c r="G27" s="1" t="str">
        <f t="shared" si="5"/>
        <v/>
      </c>
      <c r="H27" t="str">
        <f t="shared" si="0"/>
        <v/>
      </c>
      <c r="I27" t="e">
        <f t="shared" si="1"/>
        <v>#VALUE!</v>
      </c>
      <c r="J27" t="str">
        <f t="shared" si="2"/>
        <v/>
      </c>
      <c r="K27" t="str">
        <f t="shared" si="3"/>
        <v/>
      </c>
    </row>
    <row r="28" spans="1:11">
      <c r="A28" t="str">
        <f>IF(B28="","",27)</f>
        <v/>
      </c>
      <c r="B28" s="2"/>
      <c r="C28" s="2"/>
      <c r="D28" s="2"/>
      <c r="E28" s="3">
        <v>1781</v>
      </c>
      <c r="F28" s="3">
        <v>969</v>
      </c>
      <c r="G28" s="1" t="str">
        <f t="shared" si="5"/>
        <v/>
      </c>
      <c r="H28" t="str">
        <f t="shared" si="0"/>
        <v/>
      </c>
      <c r="I28" t="e">
        <f t="shared" si="1"/>
        <v>#VALUE!</v>
      </c>
      <c r="J28" t="str">
        <f t="shared" si="2"/>
        <v/>
      </c>
      <c r="K28" t="str">
        <f t="shared" si="3"/>
        <v/>
      </c>
    </row>
    <row r="29" spans="1:11">
      <c r="A29" t="str">
        <f>IF(B29="","",28)</f>
        <v/>
      </c>
      <c r="B29" s="2"/>
      <c r="C29" s="2"/>
      <c r="D29" s="2"/>
      <c r="E29" s="3">
        <v>654</v>
      </c>
      <c r="F29" s="3">
        <v>837</v>
      </c>
      <c r="G29" s="1" t="str">
        <f t="shared" si="5"/>
        <v/>
      </c>
      <c r="H29" t="str">
        <f t="shared" si="0"/>
        <v/>
      </c>
      <c r="I29" t="e">
        <f t="shared" si="1"/>
        <v>#VALUE!</v>
      </c>
      <c r="J29" t="str">
        <f t="shared" si="2"/>
        <v/>
      </c>
      <c r="K29" t="str">
        <f t="shared" si="3"/>
        <v/>
      </c>
    </row>
    <row r="30" spans="1:11">
      <c r="A30" t="str">
        <f>IF(B30="","",29)</f>
        <v/>
      </c>
      <c r="B30" s="2"/>
      <c r="C30" s="2"/>
      <c r="D30" s="2"/>
      <c r="E30" s="3">
        <v>508</v>
      </c>
      <c r="F30" s="3">
        <v>1407</v>
      </c>
      <c r="G30" s="1" t="str">
        <f t="shared" si="5"/>
        <v/>
      </c>
      <c r="H30" t="str">
        <f t="shared" si="0"/>
        <v/>
      </c>
      <c r="I30" t="e">
        <f t="shared" si="1"/>
        <v>#VALUE!</v>
      </c>
      <c r="J30" t="str">
        <f t="shared" si="2"/>
        <v/>
      </c>
      <c r="K30" t="str">
        <f t="shared" si="3"/>
        <v/>
      </c>
    </row>
    <row r="31" spans="1:11">
      <c r="A31" t="str">
        <f>IF(B31="","",30)</f>
        <v/>
      </c>
      <c r="B31" s="2"/>
      <c r="C31" s="2"/>
      <c r="D31" s="2"/>
      <c r="E31" s="3">
        <v>1773</v>
      </c>
      <c r="F31" s="3">
        <v>1186</v>
      </c>
      <c r="G31" s="1" t="str">
        <f t="shared" si="5"/>
        <v/>
      </c>
      <c r="H31" t="str">
        <f t="shared" si="0"/>
        <v/>
      </c>
      <c r="I31" t="e">
        <f t="shared" si="1"/>
        <v>#VALUE!</v>
      </c>
      <c r="J31" t="str">
        <f t="shared" si="2"/>
        <v/>
      </c>
      <c r="K31" t="str">
        <f t="shared" si="3"/>
        <v/>
      </c>
    </row>
    <row r="32" spans="1:11">
      <c r="E32" t="s">
        <v>0</v>
      </c>
      <c r="F32" t="s">
        <v>0</v>
      </c>
    </row>
  </sheetData>
  <sheetProtection formatCells="0" selectLockedCells="1"/>
  <sortState ref="B2:D8">
    <sortCondition descending="1" ref="C2:C8"/>
  </sortState>
  <mergeCells count="1">
    <mergeCell ref="J1:K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Лист1!_?num_30_min_101_max_2000_col_1_base_10_format_plain_rnd_new</vt:lpstr>
      <vt:lpstr>Лист1!_?num_30_min_101_max_2000_col_1_base_10_format_plain_rnd_new_1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Erebuz</cp:lastModifiedBy>
  <dcterms:created xsi:type="dcterms:W3CDTF">2017-03-07T22:04:38Z</dcterms:created>
  <dcterms:modified xsi:type="dcterms:W3CDTF">2017-05-18T22:21:41Z</dcterms:modified>
</cp:coreProperties>
</file>